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9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<sst xmlns="http://schemas.openxmlformats.org/spreadsheetml/2006/main" count="19" uniqueCount="19">
  <si>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LORDO</t>
  </si>
  <si>
    <t>Ritenute</t>
  </si>
  <si>
    <t>imponibile</t>
  </si>
  <si>
    <t>DOCENTE SCUOLA MEDIA DI RUOLO INIZIALE</t>
  </si>
  <si>
    <t>IMPONIBILE</t>
  </si>
  <si>
    <t>IRPEF LORDA</t>
  </si>
  <si>
    <t>IRPEF NETTA</t>
  </si>
  <si>
    <t>netto in tasca</t>
  </si>
  <si>
    <t>DETRAZ. LAVORO(1)</t>
  </si>
  <si>
    <t>RETR. PROF(9,15%)</t>
  </si>
  <si>
    <t>STIPENDIO(11,15%)</t>
  </si>
  <si>
    <t>I.I.S.(11,15%)</t>
  </si>
  <si>
    <t>da 1.1.09</t>
  </si>
  <si>
    <t>CEDOLINO</t>
  </si>
  <si>
    <t>13 mensilità</t>
  </si>
  <si>
    <t>reddito annuo</t>
  </si>
  <si>
    <t>mensile</t>
  </si>
  <si>
    <t>poi applicare la formula</t>
  </si>
  <si>
    <t>(1)Inanzitutto bisogna calcolare il reddito complessivo annuo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</si>
</sst>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3" fontId="1" fillId="0" borderId="0" xfId="15" applyFont="1" applyAlignment="1">
      <alignment/>
    </xf>
    <xf numFmtId="46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8">
      <selection activeCell="D40" sqref="D40"/>
    </sheetView>
  </sheetViews>
  <sheetFormatPr defaultColWidth="9.140625" defaultRowHeight="12.75"/>
  <cols>
    <col min="1" max="1" width="22.28125" style="0" customWidth="1"/>
    <col min="2" max="2" width="11.421875" style="0" customWidth="1"/>
    <col min="3" max="4" width="9.28125" style="0" bestFit="1" customWidth="1"/>
  </cols>
  <sheetData>
    <row r="2" spans="1:4" ht="12.75">
      <c r="A2" t="s">
        <v>3</v>
      </c>
      <c r="D2" t="s">
        <v>12</v>
      </c>
    </row>
    <row r="4" ht="12.75">
      <c r="A4" t="s">
        <v>13</v>
      </c>
    </row>
    <row r="6" spans="2:4" ht="12.75">
      <c r="B6" t="s">
        <v>0</v>
      </c>
      <c r="C6" t="s">
        <v>1</v>
      </c>
      <c r="D6" t="s">
        <v>2</v>
      </c>
    </row>
    <row r="7" spans="1:4" ht="12.75">
      <c r="A7" t="s">
        <v>10</v>
      </c>
      <c r="B7">
        <v>1209.47</v>
      </c>
      <c r="C7" s="1">
        <f>B7*11.15/100</f>
        <v>134.855905</v>
      </c>
      <c r="D7" s="2">
        <f>B7-C7</f>
        <v>1074.614095</v>
      </c>
    </row>
    <row r="8" spans="1:4" ht="12.75">
      <c r="A8" t="s">
        <v>9</v>
      </c>
      <c r="B8" s="1">
        <v>164</v>
      </c>
      <c r="C8">
        <f>B8*9.15/100</f>
        <v>15.006000000000002</v>
      </c>
      <c r="D8">
        <f>B8-C8</f>
        <v>148.994</v>
      </c>
    </row>
    <row r="9" spans="1:4" ht="12.75">
      <c r="A9" t="s">
        <v>11</v>
      </c>
      <c r="B9">
        <v>538.3</v>
      </c>
      <c r="C9" s="1">
        <f>B9*11.15/100</f>
        <v>60.020450000000004</v>
      </c>
      <c r="D9" s="2">
        <f>B9-C9</f>
        <v>478.27955</v>
      </c>
    </row>
    <row r="11" spans="2:4" ht="12.75">
      <c r="B11">
        <f>SUM(B7:B10)</f>
        <v>1911.77</v>
      </c>
      <c r="C11" s="2">
        <f>SUM(C7:C10)</f>
        <v>209.88235500000002</v>
      </c>
      <c r="D11" s="3">
        <f>SUM(D7:D10)</f>
        <v>1701.8876449999998</v>
      </c>
    </row>
    <row r="14" spans="1:2" ht="12.75">
      <c r="A14" t="s">
        <v>4</v>
      </c>
      <c r="B14">
        <v>1701.89</v>
      </c>
    </row>
    <row r="15" spans="1:3" ht="12.75">
      <c r="A15" s="4">
        <v>0.23</v>
      </c>
      <c r="B15" s="1">
        <v>1250</v>
      </c>
      <c r="C15" s="2">
        <f>B15*23/100</f>
        <v>287.5</v>
      </c>
    </row>
    <row r="16" spans="1:3" ht="12.75">
      <c r="A16" s="4">
        <v>0.27</v>
      </c>
      <c r="B16">
        <v>451.88</v>
      </c>
      <c r="C16" s="1">
        <f>B16*27/100</f>
        <v>122.0076</v>
      </c>
    </row>
    <row r="17" spans="1:3" ht="12.75">
      <c r="A17" t="s">
        <v>5</v>
      </c>
      <c r="C17" s="3">
        <f>SUM(C15:C16)</f>
        <v>409.5076</v>
      </c>
    </row>
    <row r="18" spans="1:3" ht="12.75">
      <c r="A18" t="s">
        <v>8</v>
      </c>
      <c r="C18" s="1">
        <v>92</v>
      </c>
    </row>
    <row r="19" spans="1:4" ht="12.75">
      <c r="A19" t="s">
        <v>6</v>
      </c>
      <c r="C19" s="2">
        <f>C17-C18</f>
        <v>317.5076</v>
      </c>
      <c r="D19" s="2">
        <v>317.51</v>
      </c>
    </row>
    <row r="21" spans="1:4" ht="12.75">
      <c r="A21" s="5" t="s">
        <v>7</v>
      </c>
      <c r="D21" s="3">
        <f>D11-D19</f>
        <v>1384.3776449999998</v>
      </c>
    </row>
    <row r="24" ht="12.75">
      <c r="A24" t="s">
        <v>18</v>
      </c>
    </row>
    <row r="25" spans="1:4" ht="12.75">
      <c r="A25" s="6"/>
      <c r="B25" s="6"/>
      <c r="C25" s="6"/>
      <c r="D25" s="6"/>
    </row>
    <row r="26" spans="1:4" ht="12.75">
      <c r="A26" s="6"/>
      <c r="B26" s="6">
        <v>1911.77</v>
      </c>
      <c r="C26" s="6"/>
      <c r="D26" s="6"/>
    </row>
    <row r="27" spans="1:4" ht="12.75">
      <c r="A27" s="6"/>
      <c r="B27" s="6">
        <v>209.88</v>
      </c>
      <c r="C27" s="6"/>
      <c r="D27" s="6"/>
    </row>
    <row r="28" spans="1:4" ht="12.75">
      <c r="A28" s="6" t="s">
        <v>16</v>
      </c>
      <c r="B28" s="6">
        <v>1701.89</v>
      </c>
      <c r="C28" s="6">
        <f>B28*12</f>
        <v>20422.68</v>
      </c>
      <c r="D28" s="6"/>
    </row>
    <row r="29" spans="1:4" ht="12.75">
      <c r="A29" s="6"/>
      <c r="B29" s="7">
        <v>1747.77</v>
      </c>
      <c r="C29" s="6"/>
      <c r="D29" s="6"/>
    </row>
    <row r="30" ht="12.75">
      <c r="B30" s="7">
        <v>194.87</v>
      </c>
    </row>
    <row r="31" spans="1:3" ht="12.75">
      <c r="A31" t="s">
        <v>14</v>
      </c>
      <c r="B31" s="8">
        <f>B29-B30</f>
        <v>1552.9</v>
      </c>
      <c r="C31" s="1">
        <v>1552.9</v>
      </c>
    </row>
    <row r="34" spans="1:3" ht="12.75">
      <c r="A34" t="s">
        <v>15</v>
      </c>
      <c r="C34" s="5">
        <f>SUM(C28:C33)</f>
        <v>21975.58</v>
      </c>
    </row>
    <row r="36" spans="1:4" ht="12.75">
      <c r="A36" t="s">
        <v>17</v>
      </c>
      <c r="B36" s="10">
        <v>55000</v>
      </c>
      <c r="D36" s="10">
        <f>B36-C34</f>
        <v>33024.42</v>
      </c>
    </row>
    <row r="37" spans="1:4" ht="12.75">
      <c r="A37" s="9"/>
      <c r="D37" s="8">
        <f>D36/40000</f>
        <v>0.8256104999999999</v>
      </c>
    </row>
    <row r="40" spans="2:5" ht="12.75">
      <c r="B40" s="10">
        <v>1338</v>
      </c>
      <c r="C40" s="1">
        <v>0.826</v>
      </c>
      <c r="D40">
        <f>B40*C40</f>
        <v>1105.1879999999999</v>
      </c>
      <c r="E40">
        <f>D40/12</f>
        <v>92.09899999999999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Letterio TUCCARI</dc:creator>
  <cp:keywords/>
  <dc:description/>
  <cp:lastModifiedBy>Letterio TUCCARI</cp:lastModifiedBy>
  <dcterms:created xsi:type="dcterms:W3CDTF">2009-10-23T18:15:53Z</dcterms:created>
  <dcterms:modified xsi:type="dcterms:W3CDTF">2009-10-23T18:47:49Z</dcterms:modified>
  <cp:category/>
  <cp:version/>
  <cp:contentType/>
  <cp:contentStatus/>
</cp:coreProperties>
</file>